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FORSK\ARBPROV\"/>
    </mc:Choice>
  </mc:AlternateContent>
  <bookViews>
    <workbookView xWindow="8100" yWindow="10200" windowWidth="35460" windowHeight="21285"/>
  </bookViews>
  <sheets>
    <sheet name="Ref_värde" sheetId="1" r:id="rId1"/>
  </sheets>
  <definedNames>
    <definedName name="testkolumn1K">#REF!</definedName>
    <definedName name="testkolumn1M">#REF!</definedName>
    <definedName name="testkolumn2K">#REF!</definedName>
    <definedName name="testkolumn2M">#REF!</definedName>
    <definedName name="testkolumn3K">#REF!</definedName>
    <definedName name="testkolumn3M">#REF!</definedName>
    <definedName name="testrader1K">#REF!</definedName>
    <definedName name="testrader1M">#REF!</definedName>
    <definedName name="testrader2K">#REF!</definedName>
    <definedName name="testrader2M">#REF!</definedName>
    <definedName name="testrader3K">#REF!</definedName>
    <definedName name="testrader3M">#REF!</definedName>
  </definedNames>
  <calcPr calcId="152511" iterate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E29" i="1" l="1"/>
  <c r="D13" i="1" l="1"/>
  <c r="D18" i="1" s="1"/>
  <c r="C20" i="1" s="1"/>
</calcChain>
</file>

<file path=xl/sharedStrings.xml><?xml version="1.0" encoding="utf-8"?>
<sst xmlns="http://schemas.openxmlformats.org/spreadsheetml/2006/main" count="17" uniqueCount="15">
  <si>
    <t>Kön (M/K)</t>
  </si>
  <si>
    <t>Belastningsökning (watt/min)</t>
  </si>
  <si>
    <t>Ålder (år)</t>
  </si>
  <si>
    <t>Längd (cm)</t>
  </si>
  <si>
    <t>Vikt (kg)</t>
  </si>
  <si>
    <t>Beräkning av referensvärde för förväntad arbetsförmåga (watt) från ett kliniskt referensmaterial (1) utfört i enlighet med standardarbetsprovet (2).</t>
  </si>
  <si>
    <t>Aktuell maxbelastning (watt)</t>
  </si>
  <si>
    <t>Nordenfelt I, Adolfsson L, Nilsson JE, Olsson S. Reference values for exercise tests with continuous increase in load. Clin Physiol (1985); 5:161–172.</t>
  </si>
  <si>
    <t>Jorfeldt L, Pahlm O, Brudin L, Anderson M. Standardarbetsprovet. I: Jorfeldt L, Pahlm O, (red.) Kliniska arbetsprov - metoder för diagnos och prognos. Lund: Studentlitteratur; 2013</t>
  </si>
  <si>
    <t>Brudin L, Jorfeldt L, Pahlm O. Comparison of two commonly used reference materials for exercise bicycle tests with a Swedish clinical database of patientes with normal outcome.  Clinical Physiol Func Imaging (2014); 34:297-307.</t>
  </si>
  <si>
    <t>Predikterad arbetsförmåga (watt)</t>
  </si>
  <si>
    <t>Aktuellt max i % av predikterat</t>
  </si>
  <si>
    <t>Godfrey S. Exercise Testing in Children. Application in Health and Disease. (1974). WB Sauders Company Ltd, London</t>
  </si>
  <si>
    <t>Referensvärden Nordenfelt (3) och, för barn, Godfrey (4)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</si>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</sst>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0"/>
      <color indexed="60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0"/>
      </left>
      <right/>
      <top style="double">
        <color indexed="60"/>
      </top>
      <bottom/>
      <diagonal/>
    </border>
    <border>
      <left/>
      <right/>
      <top style="double">
        <color indexed="60"/>
      </top>
      <bottom/>
      <diagonal/>
    </border>
    <border>
      <left/>
      <right style="double">
        <color indexed="60"/>
      </right>
      <top style="double">
        <color indexed="60"/>
      </top>
      <bottom/>
      <diagonal/>
    </border>
    <border>
      <left style="double">
        <color indexed="60"/>
      </left>
      <right/>
      <top/>
      <bottom/>
      <diagonal/>
    </border>
    <border>
      <left/>
      <right style="double">
        <color indexed="60"/>
      </right>
      <top/>
      <bottom/>
      <diagonal/>
    </border>
    <border>
      <left style="double">
        <color indexed="60"/>
      </left>
      <right/>
      <top/>
      <bottom style="double">
        <color indexed="60"/>
      </bottom>
      <diagonal/>
    </border>
    <border>
      <left/>
      <right/>
      <top/>
      <bottom style="double">
        <color indexed="60"/>
      </bottom>
      <diagonal/>
    </border>
    <border>
      <left/>
      <right style="double">
        <color indexed="60"/>
      </right>
      <top/>
      <bottom style="double">
        <color indexed="6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0" fontId="3" fillId="0" borderId="0" xfId="0" applyFont="1" applyAlignment="1">
      <alignment horizontal="centerContinuous" vertical="top" wrapText="1"/>
    </xf>
    <xf numFmtId="0" fontId="3" fillId="0" borderId="0" xfId="0" quotePrefix="1" applyFont="1" applyAlignment="1">
      <alignment horizontal="centerContinuous" vertical="top" wrapText="1"/>
    </xf>
    <xf numFmtId="0" fontId="2" fillId="0" borderId="1" xfId="0" applyFont="1" applyBorder="1"/>
    <xf numFmtId="0" fontId="2" fillId="0" borderId="3" xfId="0" applyFont="1" applyBorder="1"/>
    <xf numFmtId="0" fontId="2" fillId="0" borderId="5" xfId="0" applyFont="1" applyBorder="1"/>
    <xf numFmtId="1" fontId="3" fillId="0" borderId="0" xfId="0" applyNumberFormat="1" applyFont="1" applyAlignment="1">
      <alignment horizontal="centerContinuous" vertical="top" wrapText="1"/>
    </xf>
    <xf numFmtId="0" fontId="6" fillId="0" borderId="0" xfId="0" applyFont="1" applyBorder="1"/>
    <xf numFmtId="0" fontId="6" fillId="0" borderId="0" xfId="0" applyFont="1"/>
    <xf numFmtId="0" fontId="4" fillId="2" borderId="0" xfId="0" applyFont="1" applyFill="1"/>
    <xf numFmtId="1" fontId="4" fillId="2" borderId="0" xfId="0" applyNumberFormat="1" applyFont="1" applyFill="1" applyAlignment="1">
      <alignment horizontal="center"/>
    </xf>
    <xf numFmtId="0" fontId="4" fillId="3" borderId="0" xfId="0" applyFont="1" applyFill="1"/>
    <xf numFmtId="9" fontId="4" fillId="3" borderId="0" xfId="0" applyNumberFormat="1" applyFont="1" applyFill="1" applyAlignment="1">
      <alignment horizontal="center"/>
    </xf>
    <xf numFmtId="0" fontId="0" fillId="0" borderId="0" xfId="0" applyAlignment="1">
      <alignment horizontal="centerContinuous" vertical="top" wrapText="1"/>
    </xf>
    <xf numFmtId="0" fontId="7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9" fontId="3" fillId="0" borderId="14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0" fillId="0" borderId="10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4" fillId="5" borderId="0" xfId="0" applyFont="1" applyFill="1"/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4" fillId="6" borderId="15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4</xdr:row>
      <xdr:rowOff>85726</xdr:rowOff>
    </xdr:from>
    <xdr:to>
      <xdr:col>12</xdr:col>
      <xdr:colOff>561975</xdr:colOff>
      <xdr:row>18</xdr:row>
      <xdr:rowOff>66675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267325" y="1257301"/>
          <a:ext cx="5438775" cy="31241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>
              <a:solidFill>
                <a:sysClr val="windowText" lastClr="000000"/>
              </a:solidFill>
            </a:rPr>
            <a:t>Belastningsökning: </a:t>
          </a:r>
          <a:r>
            <a:rPr lang="sv-SE" sz="1400" b="1" baseline="0">
              <a:solidFill>
                <a:sysClr val="windowText" lastClr="000000"/>
              </a:solidFill>
            </a:rPr>
            <a:t> Exempelvis</a:t>
          </a:r>
          <a:r>
            <a:rPr lang="sv-SE" sz="1400" b="1">
              <a:solidFill>
                <a:sysClr val="windowText" lastClr="000000"/>
              </a:solidFill>
            </a:rPr>
            <a:t> 10 watt/min för kvinnor, 15 för män och 20 för brandmän </a:t>
          </a:r>
        </a:p>
        <a:p>
          <a:endParaRPr lang="sv-SE" sz="1400" b="1"/>
        </a:p>
        <a:p>
          <a:r>
            <a:rPr lang="sv-SE" sz="1400" b="1"/>
            <a:t>Aktuell</a:t>
          </a:r>
          <a:r>
            <a:rPr lang="sv-SE" sz="1400" b="1" baseline="0"/>
            <a:t> max</a:t>
          </a:r>
          <a:r>
            <a:rPr lang="sv-SE" sz="1400" b="1"/>
            <a:t>belastning</a:t>
          </a:r>
          <a:r>
            <a:rPr lang="sv-SE" sz="1400" b="1" baseline="0"/>
            <a:t> i % av predikterat:</a:t>
          </a:r>
          <a:endParaRPr lang="sv-SE" sz="1400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95%igt konfidensintervall är 75-134%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2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Rekommendation</a:t>
          </a:r>
          <a:r>
            <a:rPr lang="sv-SE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avseende klassning av arbetsförmåga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(utgående från heltalsavrundad procentsiffra):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2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≥120% 	= God</a:t>
          </a:r>
          <a:endParaRPr lang="sv-SE" sz="1400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>
              <a:effectLst/>
            </a:rPr>
            <a:t>75-&lt;120% 	= Normal</a:t>
          </a:r>
        </a:p>
        <a:p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70-&lt;75%	= Lätt sänkt </a:t>
          </a:r>
          <a:endParaRPr lang="sv-SE" sz="1400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50-&lt;70%	= Måttligt sänkt </a:t>
          </a:r>
          <a:endParaRPr lang="sv-SE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&lt;50% 	= Uttalat sänkt</a:t>
          </a:r>
          <a:endParaRPr lang="sv-SE" sz="1400" b="1"/>
        </a:p>
      </xdr:txBody>
    </xdr:sp>
    <xdr:clientData/>
  </xdr:twoCellAnchor>
  <xdr:oneCellAnchor>
    <xdr:from>
      <xdr:col>7</xdr:col>
      <xdr:colOff>0</xdr:colOff>
      <xdr:row>0</xdr:row>
      <xdr:rowOff>161924</xdr:rowOff>
    </xdr:from>
    <xdr:ext cx="1609725" cy="781240"/>
    <xdr:sp macro="" textlink="">
      <xdr:nvSpPr>
        <xdr:cNvPr id="4" name="textruta 3"/>
        <xdr:cNvSpPr txBox="1"/>
      </xdr:nvSpPr>
      <xdr:spPr>
        <a:xfrm>
          <a:off x="7191375" y="161924"/>
          <a:ext cx="1609725" cy="78124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v-SE" sz="1100" b="1"/>
            <a:t>Kalmar 2019-01-10</a:t>
          </a:r>
        </a:p>
        <a:p>
          <a:r>
            <a:rPr lang="sv-SE" sz="1100" b="1"/>
            <a:t>Lars</a:t>
          </a:r>
          <a:r>
            <a:rPr lang="sv-SE" sz="1100" b="1" baseline="0"/>
            <a:t> Brudin</a:t>
          </a:r>
        </a:p>
        <a:p>
          <a:r>
            <a:rPr lang="sv-SE" sz="1100" b="1" baseline="0"/>
            <a:t>Fysiologiska kliniken</a:t>
          </a:r>
        </a:p>
        <a:p>
          <a:r>
            <a:rPr lang="sv-SE" sz="1100" b="1" baseline="0"/>
            <a:t>Region Kalmar Län</a:t>
          </a:r>
          <a:endParaRPr lang="sv-SE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2:O35"/>
  <sheetViews>
    <sheetView tabSelected="1" workbookViewId="0">
      <selection activeCell="D17" sqref="D17"/>
    </sheetView>
  </sheetViews>
  <sheetFormatPr defaultColWidth="8.85546875" defaultRowHeight="12.75" x14ac:dyDescent="0.2"/>
  <cols>
    <col min="2" max="2" width="2.140625" customWidth="1"/>
    <col min="3" max="3" width="52" customWidth="1"/>
    <col min="4" max="4" width="10.7109375" style="1" customWidth="1"/>
    <col min="5" max="5" width="16.42578125" customWidth="1"/>
  </cols>
  <sheetData>
    <row r="2" spans="1:6" x14ac:dyDescent="0.2">
      <c r="A2" s="26"/>
      <c r="B2" s="26"/>
      <c r="C2" s="26"/>
      <c r="D2" s="27"/>
      <c r="E2" s="26"/>
      <c r="F2" s="26"/>
    </row>
    <row r="3" spans="1:6" ht="54" x14ac:dyDescent="0.25">
      <c r="A3" s="26"/>
      <c r="C3" s="5" t="s">
        <v>5</v>
      </c>
      <c r="D3" s="4"/>
      <c r="E3" s="4"/>
      <c r="F3" s="4"/>
    </row>
    <row r="4" spans="1:6" x14ac:dyDescent="0.2">
      <c r="A4" s="26"/>
      <c r="B4" s="26"/>
      <c r="C4" s="26"/>
      <c r="D4" s="27"/>
      <c r="E4" s="26"/>
      <c r="F4" s="26"/>
    </row>
    <row r="5" spans="1:6" x14ac:dyDescent="0.2">
      <c r="A5" s="26"/>
      <c r="B5" s="26"/>
      <c r="C5" s="26"/>
      <c r="D5" s="27"/>
      <c r="E5" s="26"/>
      <c r="F5" s="26"/>
    </row>
    <row r="6" spans="1:6" ht="13.5" thickBot="1" x14ac:dyDescent="0.25">
      <c r="A6" s="26"/>
      <c r="B6" s="26"/>
      <c r="C6" s="26"/>
      <c r="D6" s="27"/>
      <c r="E6" s="26"/>
      <c r="F6" s="26"/>
    </row>
    <row r="7" spans="1:6" ht="20.25" x14ac:dyDescent="0.3">
      <c r="A7" s="26"/>
      <c r="C7" s="8" t="s">
        <v>1</v>
      </c>
      <c r="D7" s="36">
        <v>15</v>
      </c>
      <c r="E7" s="26"/>
      <c r="F7" s="12"/>
    </row>
    <row r="8" spans="1:6" ht="20.25" x14ac:dyDescent="0.3">
      <c r="A8" s="26"/>
      <c r="C8" s="9"/>
      <c r="D8" s="37"/>
      <c r="E8" s="26"/>
      <c r="F8" s="13"/>
    </row>
    <row r="9" spans="1:6" ht="20.25" x14ac:dyDescent="0.3">
      <c r="A9" s="26"/>
      <c r="C9" s="9" t="s">
        <v>2</v>
      </c>
      <c r="D9" s="37">
        <v>30</v>
      </c>
      <c r="E9" s="26"/>
      <c r="F9" s="26"/>
    </row>
    <row r="10" spans="1:6" ht="20.25" x14ac:dyDescent="0.3">
      <c r="A10" s="26"/>
      <c r="C10" s="9" t="s">
        <v>0</v>
      </c>
      <c r="D10" s="37" t="s">
        <v>14</v>
      </c>
      <c r="E10" s="26"/>
      <c r="F10" s="26"/>
    </row>
    <row r="11" spans="1:6" ht="21" thickBot="1" x14ac:dyDescent="0.35">
      <c r="A11" s="26"/>
      <c r="C11" s="10" t="s">
        <v>3</v>
      </c>
      <c r="D11" s="38">
        <v>174</v>
      </c>
      <c r="E11" s="26"/>
      <c r="F11" s="26"/>
    </row>
    <row r="12" spans="1:6" ht="20.25" x14ac:dyDescent="0.3">
      <c r="A12" s="26"/>
      <c r="B12" s="2"/>
      <c r="C12" s="2"/>
      <c r="D12" s="3"/>
      <c r="E12" s="26"/>
      <c r="F12" s="26"/>
    </row>
    <row r="13" spans="1:6" ht="20.25" x14ac:dyDescent="0.3">
      <c r="A13" s="26"/>
      <c r="C13" s="14" t="s">
        <v>10</v>
      </c>
      <c r="D13" s="15">
        <f>IF(D9&lt;=10,IF(UPPER(D10)="K",(D7/10)^(1/6)*0.96*(2.76*D11-276),(D7/15)^(1/6)*1.22*(2.35*D11-226)),IF(UPPER(D10)="K",(D7/10)^(1/6)*(-0.5*(LN(D9))^2+3.17*LN(D9)-3.25)*(1.02*D11-68),(D7/15)^(1/6)*(-0.96*(LN(D9))^2+6.34*LN(D9)-7.73)*(1.04*D11-85)))</f>
        <v>261.79553058322898</v>
      </c>
      <c r="E13" s="26"/>
      <c r="F13" s="26"/>
    </row>
    <row r="14" spans="1:6" x14ac:dyDescent="0.2">
      <c r="A14" s="26"/>
      <c r="C14" s="26"/>
      <c r="D14" s="28"/>
      <c r="E14" s="26"/>
      <c r="F14" s="26"/>
    </row>
    <row r="15" spans="1:6" x14ac:dyDescent="0.2">
      <c r="A15" s="26"/>
      <c r="C15" s="7"/>
      <c r="D15" s="11"/>
      <c r="E15" s="6"/>
      <c r="F15" s="6"/>
    </row>
    <row r="16" spans="1:6" ht="13.5" thickBot="1" x14ac:dyDescent="0.25">
      <c r="A16" s="26"/>
      <c r="C16" s="26"/>
      <c r="D16" s="28"/>
      <c r="E16" s="26"/>
      <c r="F16" s="26"/>
    </row>
    <row r="17" spans="1:15" ht="21" thickBot="1" x14ac:dyDescent="0.35">
      <c r="A17" s="26"/>
      <c r="C17" s="16" t="s">
        <v>6</v>
      </c>
      <c r="D17" s="43">
        <v>200</v>
      </c>
      <c r="E17" s="26"/>
      <c r="F17" s="26"/>
    </row>
    <row r="18" spans="1:15" ht="20.25" x14ac:dyDescent="0.3">
      <c r="A18" s="26"/>
      <c r="C18" s="16" t="s">
        <v>11</v>
      </c>
      <c r="D18" s="17">
        <f>ROUND(D17/D13,2)</f>
        <v>0.76</v>
      </c>
      <c r="E18" s="26"/>
      <c r="F18" s="26"/>
    </row>
    <row r="19" spans="1:15" x14ac:dyDescent="0.2">
      <c r="A19" s="26"/>
      <c r="B19" s="26"/>
      <c r="C19" s="26"/>
      <c r="D19" s="27"/>
      <c r="E19" s="26"/>
      <c r="F19" s="26"/>
    </row>
    <row r="20" spans="1:15" ht="20.25" x14ac:dyDescent="0.3">
      <c r="A20" s="26"/>
      <c r="B20" s="26"/>
      <c r="C20" s="40" t="str">
        <f>IF(D18&gt;=1.2,"God",IF(D18&gt;=0.75,"Normal",IF(D18&gt;=0.7,"Lätt sänkt",IF(D18&gt;=0.5,"Måttligt sänkt",IF(D18&gt;0,"Uttalat sänkt","*")))))&amp;" arbetsförmåga"</f>
        <v>Normal arbetsförmåga</v>
      </c>
      <c r="D20" s="27"/>
      <c r="E20" s="26"/>
      <c r="F20" s="26"/>
    </row>
    <row r="21" spans="1:15" x14ac:dyDescent="0.2">
      <c r="A21" s="26"/>
      <c r="B21" s="26"/>
      <c r="C21" s="26"/>
      <c r="D21" s="27"/>
      <c r="E21" s="26"/>
      <c r="F21" s="26"/>
      <c r="J21" s="18"/>
      <c r="K21" s="18"/>
      <c r="L21" s="18"/>
    </row>
    <row r="22" spans="1:15" x14ac:dyDescent="0.2">
      <c r="A22" s="26"/>
      <c r="B22" s="26"/>
      <c r="C22" s="26"/>
      <c r="D22" s="27"/>
      <c r="E22" s="26"/>
      <c r="F22" s="26"/>
    </row>
    <row r="23" spans="1:15" ht="28.5" customHeight="1" x14ac:dyDescent="0.2">
      <c r="A23" s="33"/>
      <c r="B23" s="25">
        <v>1</v>
      </c>
      <c r="C23" s="41" t="s">
        <v>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32"/>
      <c r="O23" s="32"/>
    </row>
    <row r="24" spans="1:15" ht="27.75" customHeight="1" x14ac:dyDescent="0.2">
      <c r="A24" s="33"/>
      <c r="B24" s="25">
        <v>2</v>
      </c>
      <c r="C24" s="41" t="s">
        <v>8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32"/>
      <c r="O24" s="32"/>
    </row>
    <row r="25" spans="1:15" ht="13.5" thickBot="1" x14ac:dyDescent="0.25">
      <c r="B25" s="25"/>
    </row>
    <row r="26" spans="1:15" ht="13.5" thickTop="1" x14ac:dyDescent="0.2">
      <c r="B26" s="25"/>
      <c r="C26" s="19" t="s">
        <v>13</v>
      </c>
      <c r="D26" s="29"/>
      <c r="E26" s="21"/>
    </row>
    <row r="27" spans="1:15" x14ac:dyDescent="0.2">
      <c r="B27" s="25"/>
      <c r="C27" s="20" t="s">
        <v>4</v>
      </c>
      <c r="D27" s="39">
        <v>80</v>
      </c>
      <c r="E27" s="22"/>
    </row>
    <row r="28" spans="1:15" x14ac:dyDescent="0.2">
      <c r="B28" s="25"/>
      <c r="C28" s="34" t="s">
        <v>10</v>
      </c>
      <c r="D28" s="30"/>
      <c r="E28" s="23">
        <f>IF(D9&lt;=18,IF(OR(D11&lt;113,D11&gt;182),"Refvärde saknas",(D7/10)^(1/6)*IF(UPPER(D10)="M",INT(2.87*D11-291),INT(2.38*D11-238))),(D7/10)^(1/6)*(IF(UPPER(D10)="M",IF(D9&lt;45,258-1.2*D9,IF(D9&lt;55,325.5-2.7*D9,358.5-3.3*D9)),IF(D9&lt;45,145-0.2*D9,IF(D9&lt;55,185-1.1*D9,229-1.9*D9)))*(IF(UPPER(D10)="M",IF(D27&lt;65,0.972,IF(D27&gt;85,1.028,1)),IF(D27=0,0,IF(D27&lt;55,0.955,IF(D27&gt;70,1.045,1)))))))</f>
        <v>237.52072905327319</v>
      </c>
    </row>
    <row r="29" spans="1:15" ht="13.5" thickBot="1" x14ac:dyDescent="0.25">
      <c r="B29" s="25"/>
      <c r="C29" s="35" t="s">
        <v>11</v>
      </c>
      <c r="D29" s="31"/>
      <c r="E29" s="24">
        <f>IF(E28="Refvärde saknas","",D17/E28)</f>
        <v>0.84203177043609645</v>
      </c>
    </row>
    <row r="30" spans="1:15" ht="13.5" thickTop="1" x14ac:dyDescent="0.2">
      <c r="B30" s="25"/>
    </row>
    <row r="31" spans="1:15" x14ac:dyDescent="0.2">
      <c r="A31" s="32"/>
      <c r="B31" s="25"/>
      <c r="C31" s="32"/>
      <c r="E31" s="32"/>
      <c r="F31" s="32"/>
      <c r="G31" s="32"/>
    </row>
    <row r="32" spans="1:15" x14ac:dyDescent="0.2">
      <c r="B32" s="25">
        <v>3</v>
      </c>
      <c r="C32" s="41" t="s">
        <v>7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">
      <c r="A33" s="32"/>
      <c r="B33" s="25">
        <v>4</v>
      </c>
      <c r="C33" s="41" t="s">
        <v>12</v>
      </c>
      <c r="D33" s="42"/>
      <c r="E33" s="42"/>
      <c r="F33" s="42"/>
      <c r="G33" s="42"/>
      <c r="H33" s="42"/>
      <c r="I33" s="42"/>
      <c r="J33" s="42"/>
      <c r="K33" s="42"/>
      <c r="L33" s="42"/>
      <c r="M33" s="42"/>
    </row>
    <row r="34" spans="1:13" x14ac:dyDescent="0.2">
      <c r="A34" s="32"/>
      <c r="B34" s="32"/>
      <c r="C34" s="32"/>
      <c r="E34" s="32"/>
      <c r="F34" s="32"/>
      <c r="G34" s="32"/>
    </row>
    <row r="35" spans="1:13" x14ac:dyDescent="0.2">
      <c r="A35" s="32"/>
      <c r="B35" s="32"/>
      <c r="C35" s="32"/>
      <c r="E35" s="32"/>
      <c r="F35" s="32"/>
      <c r="G35" s="32"/>
    </row>
  </sheetData>
  <sheetProtection sheet="1" objects="1" scenarios="1" selectLockedCells="1"/>
  <mergeCells count="4">
    <mergeCell ref="C23:M23"/>
    <mergeCell ref="C24:M24"/>
    <mergeCell ref="C32:M32"/>
    <mergeCell ref="C33:M33"/>
  </mergeCells>
  <phoneticPr fontId="1" type="noConversion"/>
  <pageMargins left="0.75" right="0.75" top="1" bottom="1" header="0.5" footer="0.5"/>
  <pageSetup paperSize="9" scale="60" orientation="portrait" r:id="rId1"/>
  <headerFooter alignWithMargins="0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Ref_värde</vt:lpstr>
    </vt:vector>
  </TitlesOfParts>
  <Company>Landstinget i Kalmar Län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Lars Brudin</cp:lastModifiedBy>
  <cp:lastPrinted>2014-12-13T16:19:20Z</cp:lastPrinted>
  <dcterms:created xsi:type="dcterms:W3CDTF">2013-10-11T11:38:24Z</dcterms:created>
  <dcterms:modified xsi:type="dcterms:W3CDTF">2019-04-25T11:10:53Z</dcterms:modified>
</cp:coreProperties>
</file>